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noch\BIT Dept Chair Data\Accreditation\ACBSP Accreditation\QA Reports\Bacc-Grad QA Reports\Feb-15-2020 QA Report\Tables\"/>
    </mc:Choice>
  </mc:AlternateContent>
  <bookViews>
    <workbookView xWindow="0" yWindow="0" windowWidth="20490" windowHeight="7695" tabRatio="928"/>
  </bookViews>
  <sheets>
    <sheet name="Standard 6 - Table 6.1" sheetId="24" r:id="rId1"/>
    <sheet name="TABLE 6.5a BOS" sheetId="26" r:id="rId2"/>
    <sheet name="TABLE 6.5b BS CIS Networking" sheetId="27" r:id="rId3"/>
    <sheet name="TABLE 6.5c BS CIS Programming" sheetId="28" r:id="rId4"/>
  </sheets>
  <definedNames>
    <definedName name="_xlnm.Print_Area" localSheetId="0">'Standard 6 - Table 6.1'!$A$1:$F$41</definedName>
    <definedName name="_xlnm.Print_Area" localSheetId="1">'TABLE 6.5a BOS'!$A$1:$M$23</definedName>
    <definedName name="_xlnm.Print_Area" localSheetId="2">'TABLE 6.5b BS CIS Networking'!$A$1:$M$20</definedName>
    <definedName name="_xlnm.Print_Area" localSheetId="3">'TABLE 6.5c BS CIS Programming'!$A$1:$M$21</definedName>
    <definedName name="_xlnm.Print_Titles" localSheetId="0">'Standard 6 - Table 6.1'!$7:$9</definedName>
  </definedNames>
  <calcPr calcId="162913"/>
</workbook>
</file>

<file path=xl/calcChain.xml><?xml version="1.0" encoding="utf-8"?>
<calcChain xmlns="http://schemas.openxmlformats.org/spreadsheetml/2006/main">
  <c r="D30" i="24" l="1"/>
  <c r="D31" i="24"/>
  <c r="D29" i="24"/>
  <c r="D24" i="24"/>
  <c r="D25" i="24"/>
  <c r="D23" i="24"/>
  <c r="D17" i="24" l="1"/>
  <c r="M13" i="26"/>
  <c r="M12" i="26"/>
  <c r="B23" i="26"/>
  <c r="M11" i="26"/>
  <c r="D18" i="24" l="1"/>
  <c r="D19" i="24"/>
  <c r="M19" i="28" l="1"/>
  <c r="L21" i="28"/>
  <c r="K21" i="28"/>
  <c r="J21" i="28"/>
  <c r="I21" i="28"/>
  <c r="H21" i="28"/>
  <c r="G21" i="28"/>
  <c r="F21" i="28"/>
  <c r="E21" i="28"/>
  <c r="D21" i="28"/>
  <c r="C21" i="28"/>
  <c r="B21" i="28"/>
  <c r="M18" i="28"/>
  <c r="M17" i="28"/>
  <c r="M16" i="28"/>
  <c r="M15" i="28"/>
  <c r="M14" i="28"/>
  <c r="M13" i="28"/>
  <c r="M12" i="28"/>
  <c r="M11" i="28"/>
  <c r="M10" i="28"/>
  <c r="M9" i="28"/>
  <c r="M8" i="28"/>
  <c r="C20" i="27"/>
  <c r="D20" i="27"/>
  <c r="B20" i="27"/>
  <c r="F20" i="27"/>
  <c r="G20" i="27"/>
  <c r="H20" i="27"/>
  <c r="I20" i="27"/>
  <c r="J20" i="27"/>
  <c r="K20" i="27"/>
  <c r="L20" i="27"/>
  <c r="E20" i="27"/>
  <c r="H23" i="26"/>
  <c r="C23" i="26"/>
  <c r="D23" i="26"/>
  <c r="E23" i="26"/>
  <c r="G23" i="26"/>
  <c r="I23" i="26"/>
  <c r="J23" i="26"/>
  <c r="K23" i="26"/>
  <c r="L23" i="26"/>
  <c r="F23" i="26"/>
  <c r="M8" i="26"/>
  <c r="M8" i="27"/>
  <c r="M18" i="27"/>
  <c r="M17" i="27"/>
  <c r="M16" i="27"/>
  <c r="M15" i="27"/>
  <c r="M14" i="27"/>
  <c r="M13" i="27"/>
  <c r="M9" i="27"/>
  <c r="M12" i="27"/>
  <c r="M11" i="27"/>
  <c r="M10" i="27"/>
  <c r="M10" i="26"/>
  <c r="M21" i="26" l="1"/>
  <c r="M20" i="26"/>
  <c r="M19" i="26"/>
  <c r="M18" i="26"/>
  <c r="M17" i="26"/>
  <c r="M16" i="26"/>
  <c r="M15" i="26"/>
  <c r="M14" i="26"/>
  <c r="M9" i="26"/>
</calcChain>
</file>

<file path=xl/sharedStrings.xml><?xml version="1.0" encoding="utf-8"?>
<sst xmlns="http://schemas.openxmlformats.org/spreadsheetml/2006/main" count="173" uniqueCount="113">
  <si>
    <t>Analysis of Results</t>
  </si>
  <si>
    <t xml:space="preserve">Performance Measure </t>
  </si>
  <si>
    <t>Measurable goal</t>
  </si>
  <si>
    <t>What is your goal?</t>
  </si>
  <si>
    <t xml:space="preserve">What is your measurement instrument or process? </t>
  </si>
  <si>
    <t>Current Results</t>
  </si>
  <si>
    <t>What are your current results?</t>
  </si>
  <si>
    <t xml:space="preserve">Analysis of Results </t>
  </si>
  <si>
    <t>What did you learn from the results?</t>
  </si>
  <si>
    <t xml:space="preserve">Action Taken or Improvement made </t>
  </si>
  <si>
    <t>What did you improve or  what is your next step?</t>
  </si>
  <si>
    <t xml:space="preserve"> </t>
  </si>
  <si>
    <t>Insert Graphs or Tables of Resulting Trends          (3-5 data points preferred)</t>
  </si>
  <si>
    <t>Hour Class Session by CPC Topic</t>
  </si>
  <si>
    <t>Core Courses</t>
  </si>
  <si>
    <t>a. MKT</t>
  </si>
  <si>
    <t>d. MGT</t>
  </si>
  <si>
    <t>g. ETH</t>
  </si>
  <si>
    <t>j. QMSTAT</t>
  </si>
  <si>
    <t>k.l. POL/COMP</t>
  </si>
  <si>
    <t>Total</t>
  </si>
  <si>
    <t xml:space="preserve">Total </t>
  </si>
  <si>
    <t>Complete the following table.  Provide three or four examples, reporting what you consider to be the most important data. It is not necessary to provide results for every process.</t>
  </si>
  <si>
    <t xml:space="preserve">(Indicate length of cycle) </t>
  </si>
  <si>
    <t xml:space="preserve">Standard #6 - Organizational Performance Results, Table 6.1 </t>
  </si>
  <si>
    <t>Organizational Effectiveness Results</t>
  </si>
  <si>
    <t>Table 6.1 Standard 6 - Organizational Performance Results</t>
  </si>
  <si>
    <t>Organizational effectiveness results examine attainment of organizational goals.  Each business unit must have a systematic reporting mechanism for each business program that charts enrollment patterns, student retention, student academic success, and other characteristics reflecting students' performance.                                                                          Key indicators may include:  graduation rates, enrollment, improvement in safety, hiring equity, increased use of web-based technologies, use of facilities by community organizations, contributions to the community, or partnerships, retention rates by program, and what you report to governing boards and administrative units.</t>
  </si>
  <si>
    <t>(Indicate your academic discipline and degree here, i.e., Accounting, BS)</t>
  </si>
  <si>
    <t>Bachelor of Organizational Supervision (BOS)</t>
  </si>
  <si>
    <t>3470:250/260 Statistics</t>
  </si>
  <si>
    <t>2420:300 Supervision</t>
  </si>
  <si>
    <t>2420:301 Information Design</t>
  </si>
  <si>
    <t>2040:247 Survey of Basic Econ</t>
  </si>
  <si>
    <t>2420:302 Ethics &amp; Law in Business</t>
  </si>
  <si>
    <t>2420:311 Corporate Social Responsibility</t>
  </si>
  <si>
    <t>2420:401 Leading Project Teams</t>
  </si>
  <si>
    <t>2420:420 Human Resources Development</t>
  </si>
  <si>
    <t>3750:380 Industrial Org Psych -OR- 6500:302 Org Behavior</t>
  </si>
  <si>
    <t>2420:Operational Assessments</t>
  </si>
  <si>
    <t>2420:421 Senior Seminar</t>
  </si>
  <si>
    <t>2420:243 Survey of Finance</t>
  </si>
  <si>
    <t>2440:141 Web Server Admin</t>
  </si>
  <si>
    <t>2440:240 CIS Internship</t>
  </si>
  <si>
    <t>2440:306 Ethics &amp; Law in IT</t>
  </si>
  <si>
    <t>2440:490 CIS Senior Networking Projects</t>
  </si>
  <si>
    <t>2030:154 Technical Math IV (Precalculus)</t>
  </si>
  <si>
    <t>Template  - Table of Undergraduate Common Professional Component (CPC) Compliance</t>
  </si>
  <si>
    <t>2440:451 CIS Senior Programming Projects</t>
  </si>
  <si>
    <t>2030:154 Tech Math IV (Precalculus)</t>
  </si>
  <si>
    <t>2030:345 Tech Data Analysis (Stats)</t>
  </si>
  <si>
    <t>Semester</t>
  </si>
  <si>
    <t>Fall 2016</t>
  </si>
  <si>
    <t>Fall 2017</t>
  </si>
  <si>
    <t>Goal</t>
  </si>
  <si>
    <t>BS Enrollment Headcount %Change</t>
  </si>
  <si>
    <t>BS Deg Award % Change</t>
  </si>
  <si>
    <t>2015/2016 AY</t>
  </si>
  <si>
    <t>2016/2017 AY</t>
  </si>
  <si>
    <t>FT Employment</t>
  </si>
  <si>
    <t>A new BS degree in Cybersecurity has been added but results will be realized in about 3-4 years from now.</t>
  </si>
  <si>
    <t>Department Expenditure</t>
  </si>
  <si>
    <t>Allocated Budget</t>
  </si>
  <si>
    <t>The BIT department faculty helps the College leadership team with recruitment efforts.</t>
  </si>
  <si>
    <t>2420:104 Introduction to Business</t>
  </si>
  <si>
    <t>2420:211 Essentials of Financial Accounting</t>
  </si>
  <si>
    <t>2520:101 Essentials of Marketing Technology</t>
  </si>
  <si>
    <t>2420:103 Essentials of Management Technology</t>
  </si>
  <si>
    <t>2040:247 Survey of Basic Economics</t>
  </si>
  <si>
    <t>2440:141 Web Server Administration</t>
  </si>
  <si>
    <t>f. ECON</t>
  </si>
  <si>
    <t>b. FIN</t>
  </si>
  <si>
    <t>c. ACC</t>
  </si>
  <si>
    <t>e. LAW</t>
  </si>
  <si>
    <t>h. GLO</t>
  </si>
  <si>
    <t>i. IS</t>
  </si>
  <si>
    <t>BS Computer Information Sytems (CIS) - Computer Networking</t>
  </si>
  <si>
    <t>BS Computer Information Sytems (CIS) - Software Development</t>
  </si>
  <si>
    <t>2017/2018 AY</t>
  </si>
  <si>
    <t>2018/2019 AY</t>
  </si>
  <si>
    <t>Percent Expenditure</t>
  </si>
  <si>
    <t>Fiscal Year</t>
  </si>
  <si>
    <t>Academic Year</t>
  </si>
  <si>
    <t>UA Institutional Research (IR) report on unduplicated student enrollment headcounts at the census date (15th day) of each Fall semester.</t>
  </si>
  <si>
    <t>The department has consistently spent within the allocated operating budget, even when significant budget cuts were made during the last two fiscal years due to some university-wide financial strains.</t>
  </si>
  <si>
    <t>2016/17 FY  ($48,205, 75%); 2017/18 FY ($28,124, 82%); 2018/19 AY ($23,367, 79%)</t>
  </si>
  <si>
    <t>The department was allowed to tap into some carryover money for a new mac computer lab.</t>
  </si>
  <si>
    <t>Enrollment will increase for existing bachelor's degrees in BIT department by at least 5% each Fall semester.</t>
  </si>
  <si>
    <t>Fall 2018</t>
  </si>
  <si>
    <t>Fall 2019</t>
  </si>
  <si>
    <r>
      <rPr>
        <u/>
        <sz val="11"/>
        <color theme="1"/>
        <rFont val="Arial"/>
        <family val="2"/>
      </rPr>
      <t>Percent Enrollment Changes:</t>
    </r>
    <r>
      <rPr>
        <sz val="11"/>
        <color theme="1"/>
        <rFont val="Arial"/>
        <family val="2"/>
      </rPr>
      <t xml:space="preserve"> Fall 2017 (2.2%); Fall 2018 (9.6%); Fall 2019 (9.7%)</t>
    </r>
  </si>
  <si>
    <t>UA Institutional Research (IR) report on degrees awarded each academic year (fall, spring, summer).</t>
  </si>
  <si>
    <t>Bachelor's degrees awarded from BIT department's existing programs will increase by at least 5% each academic year.</t>
  </si>
  <si>
    <t>BS Enrollment Headcount</t>
  </si>
  <si>
    <t>BS Degrees Awarded</t>
  </si>
  <si>
    <r>
      <rPr>
        <u/>
        <sz val="11"/>
        <color theme="1"/>
        <rFont val="Arial"/>
        <family val="2"/>
      </rPr>
      <t>Percent Degrees Award Changes</t>
    </r>
    <r>
      <rPr>
        <sz val="11"/>
        <color theme="1"/>
        <rFont val="Arial"/>
        <family val="2"/>
      </rPr>
      <t>: 2016/17 AY  (-1.5%); 2017/18 AY (-26.6%); 2018/19 AY (6.9%)</t>
    </r>
  </si>
  <si>
    <t>After a sharp decline during the 2017/2018 academic year, the goal was met with a 6.9% increase during the 2018/2019 academic year.</t>
  </si>
  <si>
    <t>Summer 2018</t>
  </si>
  <si>
    <t>Spring 2019</t>
  </si>
  <si>
    <t>Summer 2019</t>
  </si>
  <si>
    <t>Figure 6.5a</t>
  </si>
  <si>
    <t>Table of Undergraduate Common Professional Component (CPC) Compliance</t>
  </si>
  <si>
    <t>Figure 6.5b</t>
  </si>
  <si>
    <t>Figure 6.5c</t>
  </si>
  <si>
    <t>There was a slight uptick in BIT department's enrollment headcount during the Fall 2017 semester, before the department's 5% goal was met in Fall 2018 and Fall 2019.</t>
  </si>
  <si>
    <t>The Department of Business and Information Technology (BIT) will consistently spend within its allocated operating budget.</t>
  </si>
  <si>
    <t>Departmental end of fiscal year (June 30) budget reports.</t>
  </si>
  <si>
    <t>Each semester (fall, spring and summer), 50% of students graduating with degrees from the BIT department will secure full-time employment before graduation.</t>
  </si>
  <si>
    <t>BIT department increased the goal from 40% to 50% full-time employment. The department has been working with the university's career center to help connect students for internships and job placement and hopes to increase the goal by another 5% or 10%.</t>
  </si>
  <si>
    <t>Spring 2018</t>
  </si>
  <si>
    <t>BIT department graduation exit survey.</t>
  </si>
  <si>
    <t>Summer 2018 (44%, n=9); Fall 2018 (43%, n=23); Spring 2019 (55%, n=22); Summer 2019 (57%, n=14); Fall 2019 (48%, n=24)</t>
  </si>
  <si>
    <t>The 50% goal was achieved in two (spring 2019 and summer 2019) of the five semesters evaluated.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</si>
</sst>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5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78">
    <xf numFmtId="0" fontId="0" fillId="0" borderId="0" xfId="0"/>
    <xf numFmtId="0" fontId="3" fillId="0" borderId="6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6" xfId="0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9" fillId="0" borderId="9" xfId="0" applyFont="1" applyBorder="1"/>
    <xf numFmtId="0" fontId="0" fillId="0" borderId="0" xfId="0" applyAlignment="1">
      <alignment vertical="center"/>
    </xf>
    <xf numFmtId="0" fontId="6" fillId="0" borderId="3" xfId="0" applyFont="1" applyBorder="1" applyAlignment="1">
      <alignment horizontal="center"/>
    </xf>
    <xf numFmtId="0" fontId="0" fillId="0" borderId="4" xfId="0" applyBorder="1"/>
    <xf numFmtId="0" fontId="6" fillId="0" borderId="5" xfId="0" applyFont="1" applyBorder="1" applyAlignment="1">
      <alignment vertical="top" wrapText="1"/>
    </xf>
    <xf numFmtId="0" fontId="8" fillId="3" borderId="0" xfId="0" applyFont="1" applyFill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vertical="top" wrapText="1"/>
    </xf>
    <xf numFmtId="0" fontId="0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vertical="top" wrapText="1"/>
    </xf>
    <xf numFmtId="0" fontId="17" fillId="6" borderId="18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4" borderId="20" xfId="0" applyFont="1" applyFill="1" applyBorder="1" applyAlignment="1">
      <alignment vertical="top" wrapText="1"/>
    </xf>
    <xf numFmtId="0" fontId="0" fillId="0" borderId="15" xfId="0" applyFont="1" applyBorder="1" applyAlignment="1">
      <alignment horizontal="center" vertical="center"/>
    </xf>
    <xf numFmtId="0" fontId="0" fillId="4" borderId="14" xfId="0" applyFont="1" applyFill="1" applyBorder="1" applyAlignment="1">
      <alignment vertical="top" wrapText="1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vertical="top" wrapText="1"/>
    </xf>
    <xf numFmtId="0" fontId="0" fillId="4" borderId="15" xfId="0" applyFont="1" applyFill="1" applyBorder="1" applyAlignment="1">
      <alignment vertical="top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right" vertical="top" wrapText="1"/>
    </xf>
    <xf numFmtId="0" fontId="1" fillId="6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1" fillId="0" borderId="9" xfId="0" applyFont="1" applyBorder="1"/>
    <xf numFmtId="0" fontId="0" fillId="0" borderId="9" xfId="0" applyBorder="1"/>
    <xf numFmtId="165" fontId="0" fillId="0" borderId="9" xfId="2" applyNumberFormat="1" applyFont="1" applyBorder="1"/>
    <xf numFmtId="9" fontId="0" fillId="0" borderId="9" xfId="1" applyFont="1" applyBorder="1"/>
    <xf numFmtId="164" fontId="0" fillId="0" borderId="9" xfId="0" applyNumberFormat="1" applyBorder="1" applyAlignment="1">
      <alignment horizontal="left"/>
    </xf>
    <xf numFmtId="9" fontId="0" fillId="0" borderId="9" xfId="1" applyFont="1" applyBorder="1" applyAlignment="1">
      <alignment horizontal="left"/>
    </xf>
    <xf numFmtId="1" fontId="0" fillId="0" borderId="9" xfId="0" applyNumberFormat="1" applyBorder="1" applyAlignment="1">
      <alignment horizontal="left"/>
    </xf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left"/>
    </xf>
    <xf numFmtId="1" fontId="0" fillId="0" borderId="0" xfId="0" applyNumberFormat="1"/>
    <xf numFmtId="1" fontId="0" fillId="0" borderId="9" xfId="1" applyNumberFormat="1" applyFont="1" applyBorder="1" applyAlignment="1">
      <alignment horizontal="left"/>
    </xf>
    <xf numFmtId="9" fontId="0" fillId="0" borderId="9" xfId="0" applyNumberFormat="1" applyBorder="1" applyAlignment="1">
      <alignment horizontal="left"/>
    </xf>
    <xf numFmtId="5" fontId="0" fillId="0" borderId="9" xfId="2" applyNumberFormat="1" applyFont="1" applyBorder="1" applyAlignment="1">
      <alignment horizontal="left"/>
    </xf>
    <xf numFmtId="0" fontId="8" fillId="3" borderId="0" xfId="0" applyFont="1" applyFill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8" xfId="0" applyBorder="1"/>
    <xf numFmtId="0" fontId="0" fillId="0" borderId="4" xfId="0" applyBorder="1"/>
    <xf numFmtId="0" fontId="4" fillId="2" borderId="1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9" fillId="0" borderId="0" xfId="0" applyFont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/>
              <a:t>BIT Dept. Fall BS Program</a:t>
            </a:r>
            <a:r>
              <a:rPr lang="en-US" sz="900" b="1" baseline="0"/>
              <a:t> </a:t>
            </a:r>
            <a:r>
              <a:rPr lang="en-US" sz="900" b="1"/>
              <a:t>Enrollment Headcount Changes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BS Program Enrollment %Change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spPr>
                <a:solidFill>
                  <a:schemeClr val="accent2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83F-4225-B7DF-40F756D22A8C}"/>
                </c:ext>
              </c:extLst>
            </c:dLbl>
            <c:dLbl>
              <c:idx val="2"/>
              <c:spPr>
                <a:solidFill>
                  <a:schemeClr val="accent2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83F-4225-B7DF-40F756D22A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'Standard 6 - Table 6.1'!$A$23:$A$25</c:f>
              <c:strCache>
                <c:ptCount val="3"/>
                <c:pt idx="0">
                  <c:v>Fall 2017</c:v>
                </c:pt>
                <c:pt idx="1">
                  <c:v>Fall 2018</c:v>
                </c:pt>
                <c:pt idx="2">
                  <c:v>Fall 2019</c:v>
                </c:pt>
              </c:strCache>
            </c:strRef>
          </c:cat>
          <c:val>
            <c:numRef>
              <c:f>'Standard 6 - Table 6.1'!$D$23:$D$25</c:f>
              <c:numCache>
                <c:formatCode>0.0%</c:formatCode>
                <c:ptCount val="3"/>
                <c:pt idx="0">
                  <c:v>2.247191011235955E-2</c:v>
                </c:pt>
                <c:pt idx="1">
                  <c:v>9.5761381475667193E-2</c:v>
                </c:pt>
                <c:pt idx="2">
                  <c:v>9.7421203438395415E-2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E-472F-A28A-3BC17B011A5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210200"/>
        <c:axId val="234210592"/>
      </c:lineChart>
      <c:catAx>
        <c:axId val="234210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10592"/>
        <c:crosses val="autoZero"/>
        <c:auto val="1"/>
        <c:lblAlgn val="ctr"/>
        <c:lblOffset val="100"/>
        <c:noMultiLvlLbl val="0"/>
      </c:catAx>
      <c:valAx>
        <c:axId val="23421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10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BIT Dept.</a:t>
            </a:r>
            <a:r>
              <a:rPr lang="en-US" sz="1050" b="1" baseline="0"/>
              <a:t> % Change in BS Degrees Awarded Each Academic Year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BS Degree Award %Change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"/>
              <c:spPr>
                <a:solidFill>
                  <a:schemeClr val="accent2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0D3-4E1E-BD4D-0EA2D57168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'Standard 6 - Table 6.1'!$A$29:$A$31</c:f>
              <c:strCache>
                <c:ptCount val="3"/>
                <c:pt idx="0">
                  <c:v>2016/2017 AY</c:v>
                </c:pt>
                <c:pt idx="1">
                  <c:v>2017/2018 AY</c:v>
                </c:pt>
                <c:pt idx="2">
                  <c:v>2018/2019 AY</c:v>
                </c:pt>
              </c:strCache>
            </c:strRef>
          </c:cat>
          <c:val>
            <c:numRef>
              <c:f>'Standard 6 - Table 6.1'!$D$29:$D$31</c:f>
              <c:numCache>
                <c:formatCode>0.0%</c:formatCode>
                <c:ptCount val="3"/>
                <c:pt idx="0">
                  <c:v>-1.5384615384615385E-2</c:v>
                </c:pt>
                <c:pt idx="1">
                  <c:v>-0.265625</c:v>
                </c:pt>
                <c:pt idx="2">
                  <c:v>6.9148936170212769E-2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1-41A0-BD1B-126FA461E11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211376"/>
        <c:axId val="234211768"/>
      </c:lineChart>
      <c:catAx>
        <c:axId val="23421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11768"/>
        <c:crosses val="autoZero"/>
        <c:auto val="1"/>
        <c:lblAlgn val="ctr"/>
        <c:lblOffset val="100"/>
        <c:noMultiLvlLbl val="0"/>
      </c:catAx>
      <c:valAx>
        <c:axId val="23421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11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BIT</a:t>
            </a:r>
            <a:r>
              <a:rPr lang="en-US" sz="1200" baseline="0"/>
              <a:t> Dept. Graduating Students with Full-Time Employed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7451-41B3-9A7B-C6947F14ED7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451-41B3-9A7B-C6947F14ED7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451-41B3-9A7B-C6947F14ED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'Standard 6 - Table 6.1'!$A$35:$A$39</c:f>
              <c:strCache>
                <c:ptCount val="5"/>
                <c:pt idx="0">
                  <c:v>Summer 2018</c:v>
                </c:pt>
                <c:pt idx="1">
                  <c:v>Fall 2018</c:v>
                </c:pt>
                <c:pt idx="2">
                  <c:v>Spring 2019</c:v>
                </c:pt>
                <c:pt idx="3">
                  <c:v>Summer 2019</c:v>
                </c:pt>
                <c:pt idx="4">
                  <c:v>Fall 2019</c:v>
                </c:pt>
              </c:strCache>
            </c:strRef>
          </c:cat>
          <c:val>
            <c:numRef>
              <c:f>'Standard 6 - Table 6.1'!$B$35:$B$39</c:f>
              <c:numCache>
                <c:formatCode>0%</c:formatCode>
                <c:ptCount val="5"/>
                <c:pt idx="0">
                  <c:v>0.44</c:v>
                </c:pt>
                <c:pt idx="1">
                  <c:v>0.43</c:v>
                </c:pt>
                <c:pt idx="2">
                  <c:v>0.55000000000000004</c:v>
                </c:pt>
                <c:pt idx="3">
                  <c:v>0.56999999999999995</c:v>
                </c:pt>
                <c:pt idx="4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8-4996-A15A-9C5B200D193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34208632"/>
        <c:axId val="234207064"/>
      </c:barChart>
      <c:catAx>
        <c:axId val="23420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07064"/>
        <c:crosses val="autoZero"/>
        <c:auto val="1"/>
        <c:lblAlgn val="ctr"/>
        <c:lblOffset val="100"/>
        <c:noMultiLvlLbl val="0"/>
      </c:catAx>
      <c:valAx>
        <c:axId val="23420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08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BIT</a:t>
            </a:r>
            <a:r>
              <a:rPr lang="en-US" sz="1200" baseline="0"/>
              <a:t> Dept. Operating Budget Expenditure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Operating Expenditure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'Standard 6 - Table 6.1'!$A$17:$A$19</c:f>
              <c:strCache>
                <c:ptCount val="3"/>
                <c:pt idx="0">
                  <c:v>2016/2017 AY</c:v>
                </c:pt>
                <c:pt idx="1">
                  <c:v>2017/2018 AY</c:v>
                </c:pt>
                <c:pt idx="2">
                  <c:v>2018/2019 AY</c:v>
                </c:pt>
              </c:strCache>
            </c:strRef>
          </c:cat>
          <c:val>
            <c:numRef>
              <c:f>'Standard 6 - Table 6.1'!$B$17:$B$19</c:f>
              <c:numCache>
                <c:formatCode>"$"#,##0_);\("$"#,##0\)</c:formatCode>
                <c:ptCount val="3"/>
                <c:pt idx="0">
                  <c:v>48205.17</c:v>
                </c:pt>
                <c:pt idx="1">
                  <c:v>28123.94</c:v>
                </c:pt>
                <c:pt idx="2">
                  <c:v>23366.68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1-4A4B-BEC4-CB0829B60B25}"/>
            </c:ext>
          </c:extLst>
        </c:ser>
        <c:ser>
          <c:idx val="1"/>
          <c:order val="1"/>
          <c:tx>
            <c:v>Operating Budget Allocation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'Standard 6 - Table 6.1'!$A$17:$A$19</c:f>
              <c:strCache>
                <c:ptCount val="3"/>
                <c:pt idx="0">
                  <c:v>2016/2017 AY</c:v>
                </c:pt>
                <c:pt idx="1">
                  <c:v>2017/2018 AY</c:v>
                </c:pt>
                <c:pt idx="2">
                  <c:v>2018/2019 AY</c:v>
                </c:pt>
              </c:strCache>
            </c:strRef>
          </c:cat>
          <c:val>
            <c:numRef>
              <c:f>'Standard 6 - Table 6.1'!$C$17:$C$19</c:f>
              <c:numCache>
                <c:formatCode>"$"#,##0_);\("$"#,##0\)</c:formatCode>
                <c:ptCount val="3"/>
                <c:pt idx="0">
                  <c:v>64267.11</c:v>
                </c:pt>
                <c:pt idx="1">
                  <c:v>34178.589999999997</c:v>
                </c:pt>
                <c:pt idx="2">
                  <c:v>29441.55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C1-4A4B-BEC4-CB0829B60B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34208632"/>
        <c:axId val="234207064"/>
      </c:barChart>
      <c:catAx>
        <c:axId val="23420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07064"/>
        <c:crosses val="autoZero"/>
        <c:auto val="1"/>
        <c:lblAlgn val="ctr"/>
        <c:lblOffset val="100"/>
        <c:noMultiLvlLbl val="0"/>
      </c:catAx>
      <c:valAx>
        <c:axId val="23420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08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10</xdr:row>
      <xdr:rowOff>38100</xdr:rowOff>
    </xdr:from>
    <xdr:to>
      <xdr:col>5</xdr:col>
      <xdr:colOff>3638550</xdr:colOff>
      <xdr:row>10</xdr:row>
      <xdr:rowOff>1809750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47626</xdr:colOff>
      <xdr:row>11</xdr:row>
      <xdr:rowOff>19050</xdr:rowOff>
    </xdr:from>
    <xdr:to>
      <xdr:col>5</xdr:col>
      <xdr:colOff>3648076</xdr:colOff>
      <xdr:row>11</xdr:row>
      <xdr:rowOff>1771651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19049</xdr:colOff>
      <xdr:row>12</xdr:row>
      <xdr:rowOff>28574</xdr:rowOff>
    </xdr:from>
    <xdr:to>
      <xdr:col>5</xdr:col>
      <xdr:colOff>3657600</xdr:colOff>
      <xdr:row>12</xdr:row>
      <xdr:rowOff>1904999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19049</xdr:colOff>
      <xdr:row>9</xdr:row>
      <xdr:rowOff>28574</xdr:rowOff>
    </xdr:from>
    <xdr:to>
      <xdr:col>5</xdr:col>
      <xdr:colOff>3619500</xdr:colOff>
      <xdr:row>9</xdr:row>
      <xdr:rowOff>1885949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tabSelected="1" topLeftCell="A19" workbookViewId="0">
      <selection activeCell="B10" sqref="B10"/>
    </sheetView>
  </sheetViews>
  <sheetFormatPr defaultRowHeight="15" x14ac:dyDescent="0.25"/>
  <cols>
    <col min="1" max="1" width="27.140625" customWidth="1"/>
    <col min="2" max="2" width="34.140625" customWidth="1"/>
    <col min="3" max="3" width="29.140625" customWidth="1"/>
    <col min="4" max="4" width="21.5703125" customWidth="1"/>
    <col min="5" max="5" width="27.7109375" customWidth="1"/>
    <col min="6" max="6" width="55.140625" customWidth="1"/>
    <col min="7" max="7" width="7.140625" customWidth="1"/>
    <col min="8" max="8" width="11.7109375" customWidth="1"/>
    <col min="9" max="9" width="7.28515625" customWidth="1"/>
    <col min="10" max="10" width="6.85546875" customWidth="1"/>
    <col min="11" max="11" width="5.7109375" customWidth="1"/>
    <col min="13" max="13" width="8.5703125" customWidth="1"/>
  </cols>
  <sheetData>
    <row r="1" spans="1:13" ht="23.25" x14ac:dyDescent="0.35">
      <c r="A1" s="58" t="s">
        <v>24</v>
      </c>
      <c r="B1" s="58"/>
      <c r="C1" s="58"/>
      <c r="D1" s="58"/>
      <c r="E1" s="58"/>
      <c r="F1" s="58"/>
    </row>
    <row r="2" spans="1:13" ht="23.25" x14ac:dyDescent="0.35">
      <c r="A2" s="12"/>
      <c r="B2" s="12"/>
      <c r="C2" s="12"/>
      <c r="D2" s="12"/>
      <c r="E2" s="12"/>
      <c r="F2" s="12"/>
    </row>
    <row r="3" spans="1:13" ht="27" customHeight="1" thickBot="1" x14ac:dyDescent="0.3">
      <c r="A3" s="59" t="s">
        <v>22</v>
      </c>
      <c r="B3" s="59"/>
      <c r="C3" s="59"/>
      <c r="D3" s="59"/>
      <c r="E3" s="59"/>
      <c r="F3" s="59"/>
    </row>
    <row r="4" spans="1:13" ht="27" customHeight="1" thickBot="1" x14ac:dyDescent="0.3">
      <c r="A4" s="9"/>
      <c r="B4" s="9" t="s">
        <v>26</v>
      </c>
      <c r="C4" s="9"/>
      <c r="D4" s="9"/>
      <c r="E4" s="9"/>
      <c r="F4" s="9"/>
    </row>
    <row r="5" spans="1:13" ht="63.75" customHeight="1" thickBot="1" x14ac:dyDescent="0.3">
      <c r="A5" s="11" t="s">
        <v>25</v>
      </c>
      <c r="B5" s="60" t="s">
        <v>27</v>
      </c>
      <c r="C5" s="61"/>
      <c r="D5" s="61"/>
      <c r="E5" s="61"/>
      <c r="F5" s="62"/>
    </row>
    <row r="6" spans="1:13" ht="16.5" thickBot="1" x14ac:dyDescent="0.3">
      <c r="A6" s="63"/>
      <c r="B6" s="64"/>
      <c r="C6" s="63" t="s">
        <v>0</v>
      </c>
      <c r="D6" s="65"/>
      <c r="E6" s="66"/>
      <c r="F6" s="10"/>
    </row>
    <row r="7" spans="1:13" ht="37.5" customHeight="1" x14ac:dyDescent="0.25">
      <c r="A7" s="4" t="s">
        <v>1</v>
      </c>
      <c r="B7" s="4" t="s">
        <v>4</v>
      </c>
      <c r="C7" s="5" t="s">
        <v>5</v>
      </c>
      <c r="D7" s="4" t="s">
        <v>7</v>
      </c>
      <c r="E7" s="4" t="s">
        <v>9</v>
      </c>
      <c r="F7" s="5" t="s">
        <v>12</v>
      </c>
    </row>
    <row r="8" spans="1:13" ht="34.5" customHeight="1" x14ac:dyDescent="0.25">
      <c r="A8" s="1" t="s">
        <v>2</v>
      </c>
      <c r="B8" s="1" t="s">
        <v>23</v>
      </c>
      <c r="C8" s="6" t="s">
        <v>6</v>
      </c>
      <c r="D8" s="1" t="s">
        <v>8</v>
      </c>
      <c r="E8" s="1" t="s">
        <v>10</v>
      </c>
      <c r="F8" s="6" t="s">
        <v>11</v>
      </c>
    </row>
    <row r="9" spans="1:13" ht="15.75" x14ac:dyDescent="0.25">
      <c r="A9" s="1" t="s">
        <v>3</v>
      </c>
      <c r="B9" s="1" t="s">
        <v>11</v>
      </c>
      <c r="C9" s="3"/>
      <c r="D9" s="3"/>
      <c r="E9" s="3"/>
      <c r="F9" s="3"/>
      <c r="H9" s="2"/>
      <c r="I9" s="2"/>
      <c r="J9" s="2"/>
      <c r="K9" s="2"/>
      <c r="L9" s="2"/>
      <c r="M9" s="2"/>
    </row>
    <row r="10" spans="1:13" ht="150.75" customHeight="1" x14ac:dyDescent="0.25">
      <c r="A10" s="42" t="s">
        <v>105</v>
      </c>
      <c r="B10" s="43" t="s">
        <v>106</v>
      </c>
      <c r="C10" s="44" t="s">
        <v>85</v>
      </c>
      <c r="D10" s="44" t="s">
        <v>84</v>
      </c>
      <c r="E10" s="44" t="s">
        <v>86</v>
      </c>
      <c r="F10" s="7"/>
      <c r="G10" s="41"/>
    </row>
    <row r="11" spans="1:13" ht="145.5" customHeight="1" x14ac:dyDescent="0.25">
      <c r="A11" s="42" t="s">
        <v>87</v>
      </c>
      <c r="B11" s="43" t="s">
        <v>83</v>
      </c>
      <c r="C11" s="44" t="s">
        <v>90</v>
      </c>
      <c r="D11" s="44" t="s">
        <v>104</v>
      </c>
      <c r="E11" s="44" t="s">
        <v>63</v>
      </c>
      <c r="F11" s="7"/>
      <c r="G11" s="41"/>
    </row>
    <row r="12" spans="1:13" ht="140.25" customHeight="1" x14ac:dyDescent="0.25">
      <c r="A12" s="42" t="s">
        <v>92</v>
      </c>
      <c r="B12" s="43" t="s">
        <v>91</v>
      </c>
      <c r="C12" s="44" t="s">
        <v>95</v>
      </c>
      <c r="D12" s="44" t="s">
        <v>96</v>
      </c>
      <c r="E12" s="44" t="s">
        <v>60</v>
      </c>
      <c r="F12" s="7"/>
      <c r="G12" s="41"/>
    </row>
    <row r="13" spans="1:13" ht="156.75" x14ac:dyDescent="0.25">
      <c r="A13" s="42" t="s">
        <v>107</v>
      </c>
      <c r="B13" s="43" t="s">
        <v>110</v>
      </c>
      <c r="C13" s="44" t="s">
        <v>111</v>
      </c>
      <c r="D13" s="44" t="s">
        <v>112</v>
      </c>
      <c r="E13" s="44" t="s">
        <v>108</v>
      </c>
      <c r="F13" s="7"/>
      <c r="G13" s="41"/>
    </row>
    <row r="14" spans="1:13" ht="15.75" x14ac:dyDescent="0.25">
      <c r="A14" s="75"/>
      <c r="B14" s="75"/>
      <c r="C14" s="76"/>
      <c r="D14" s="76"/>
      <c r="E14" s="76"/>
      <c r="F14" s="77"/>
      <c r="G14" s="41"/>
    </row>
    <row r="16" spans="1:13" x14ac:dyDescent="0.25">
      <c r="A16" s="45" t="s">
        <v>81</v>
      </c>
      <c r="B16" s="45" t="s">
        <v>61</v>
      </c>
      <c r="C16" s="45" t="s">
        <v>62</v>
      </c>
      <c r="D16" s="45" t="s">
        <v>80</v>
      </c>
    </row>
    <row r="17" spans="1:4" x14ac:dyDescent="0.25">
      <c r="A17" s="46" t="s">
        <v>58</v>
      </c>
      <c r="B17" s="57">
        <v>48205.17</v>
      </c>
      <c r="C17" s="57">
        <v>64267.11</v>
      </c>
      <c r="D17" s="50">
        <f t="shared" ref="D17" si="0">B17/C17</f>
        <v>0.75007527178365418</v>
      </c>
    </row>
    <row r="18" spans="1:4" x14ac:dyDescent="0.25">
      <c r="A18" s="46" t="s">
        <v>78</v>
      </c>
      <c r="B18" s="57">
        <v>28123.94</v>
      </c>
      <c r="C18" s="57">
        <v>34178.589999999997</v>
      </c>
      <c r="D18" s="50">
        <f t="shared" ref="D18:D19" si="1">B18/C18</f>
        <v>0.82285255184605333</v>
      </c>
    </row>
    <row r="19" spans="1:4" x14ac:dyDescent="0.25">
      <c r="A19" s="46" t="s">
        <v>79</v>
      </c>
      <c r="B19" s="57">
        <v>23366.68</v>
      </c>
      <c r="C19" s="57">
        <v>29441.55</v>
      </c>
      <c r="D19" s="50">
        <f t="shared" si="1"/>
        <v>0.79366337709801282</v>
      </c>
    </row>
    <row r="20" spans="1:4" x14ac:dyDescent="0.25">
      <c r="A20" s="46"/>
      <c r="B20" s="47"/>
      <c r="C20" s="47"/>
      <c r="D20" s="48"/>
    </row>
    <row r="21" spans="1:4" x14ac:dyDescent="0.25">
      <c r="A21" s="45" t="s">
        <v>51</v>
      </c>
      <c r="B21" s="45" t="s">
        <v>93</v>
      </c>
      <c r="C21" s="45" t="s">
        <v>54</v>
      </c>
      <c r="D21" s="45" t="s">
        <v>55</v>
      </c>
    </row>
    <row r="22" spans="1:4" x14ac:dyDescent="0.25">
      <c r="A22" s="46" t="s">
        <v>52</v>
      </c>
      <c r="B22" s="51">
        <v>623</v>
      </c>
      <c r="C22" s="49">
        <v>0.05</v>
      </c>
      <c r="D22" s="49"/>
    </row>
    <row r="23" spans="1:4" x14ac:dyDescent="0.25">
      <c r="A23" s="46" t="s">
        <v>53</v>
      </c>
      <c r="B23" s="51">
        <v>637</v>
      </c>
      <c r="C23" s="49">
        <v>0.05</v>
      </c>
      <c r="D23" s="49">
        <f>(B23-B22)/B22</f>
        <v>2.247191011235955E-2</v>
      </c>
    </row>
    <row r="24" spans="1:4" x14ac:dyDescent="0.25">
      <c r="A24" s="46" t="s">
        <v>88</v>
      </c>
      <c r="B24" s="51">
        <v>698</v>
      </c>
      <c r="C24" s="49">
        <v>0.05</v>
      </c>
      <c r="D24" s="49">
        <f t="shared" ref="D24:D25" si="2">(B24-B23)/B23</f>
        <v>9.5761381475667193E-2</v>
      </c>
    </row>
    <row r="25" spans="1:4" x14ac:dyDescent="0.25">
      <c r="A25" s="46" t="s">
        <v>89</v>
      </c>
      <c r="B25" s="51">
        <v>766</v>
      </c>
      <c r="C25" s="49">
        <v>0.05</v>
      </c>
      <c r="D25" s="49">
        <f t="shared" si="2"/>
        <v>9.7421203438395415E-2</v>
      </c>
    </row>
    <row r="26" spans="1:4" x14ac:dyDescent="0.25">
      <c r="A26" s="46"/>
      <c r="B26" s="49"/>
      <c r="C26" s="49"/>
      <c r="D26" s="46"/>
    </row>
    <row r="27" spans="1:4" x14ac:dyDescent="0.25">
      <c r="A27" s="45" t="s">
        <v>82</v>
      </c>
      <c r="B27" s="45" t="s">
        <v>94</v>
      </c>
      <c r="C27" s="45" t="s">
        <v>54</v>
      </c>
      <c r="D27" s="45" t="s">
        <v>56</v>
      </c>
    </row>
    <row r="28" spans="1:4" x14ac:dyDescent="0.25">
      <c r="A28" s="46" t="s">
        <v>57</v>
      </c>
      <c r="B28" s="55">
        <v>260</v>
      </c>
      <c r="C28" s="49">
        <v>0.05</v>
      </c>
      <c r="D28" s="50"/>
    </row>
    <row r="29" spans="1:4" x14ac:dyDescent="0.25">
      <c r="A29" s="46" t="s">
        <v>58</v>
      </c>
      <c r="B29" s="55">
        <v>256</v>
      </c>
      <c r="C29" s="49">
        <v>0.05</v>
      </c>
      <c r="D29" s="49">
        <f>(B29-B28)/B28</f>
        <v>-1.5384615384615385E-2</v>
      </c>
    </row>
    <row r="30" spans="1:4" x14ac:dyDescent="0.25">
      <c r="A30" s="46" t="s">
        <v>78</v>
      </c>
      <c r="B30" s="55">
        <v>188</v>
      </c>
      <c r="C30" s="49">
        <v>0.05</v>
      </c>
      <c r="D30" s="49">
        <f t="shared" ref="D30:D31" si="3">(B30-B29)/B29</f>
        <v>-0.265625</v>
      </c>
    </row>
    <row r="31" spans="1:4" x14ac:dyDescent="0.25">
      <c r="A31" s="46" t="s">
        <v>79</v>
      </c>
      <c r="B31" s="55">
        <v>201</v>
      </c>
      <c r="C31" s="49">
        <v>0.05</v>
      </c>
      <c r="D31" s="49">
        <f t="shared" si="3"/>
        <v>6.9148936170212769E-2</v>
      </c>
    </row>
    <row r="32" spans="1:4" x14ac:dyDescent="0.25">
      <c r="A32" s="46"/>
      <c r="B32" s="50"/>
      <c r="C32" s="49"/>
      <c r="D32" s="46"/>
    </row>
    <row r="33" spans="1:5" x14ac:dyDescent="0.25">
      <c r="A33" s="45" t="s">
        <v>51</v>
      </c>
      <c r="B33" s="45" t="s">
        <v>59</v>
      </c>
      <c r="C33" s="46"/>
      <c r="D33" s="46"/>
    </row>
    <row r="34" spans="1:5" x14ac:dyDescent="0.25">
      <c r="A34" s="46" t="s">
        <v>109</v>
      </c>
      <c r="B34" s="56">
        <v>0.35</v>
      </c>
      <c r="C34" s="49">
        <v>0.4</v>
      </c>
      <c r="D34" s="46"/>
    </row>
    <row r="35" spans="1:5" x14ac:dyDescent="0.25">
      <c r="A35" s="46" t="s">
        <v>97</v>
      </c>
      <c r="B35" s="56">
        <v>0.44</v>
      </c>
      <c r="C35" s="49">
        <v>0.4</v>
      </c>
      <c r="D35" s="46"/>
    </row>
    <row r="36" spans="1:5" x14ac:dyDescent="0.25">
      <c r="A36" s="46" t="s">
        <v>88</v>
      </c>
      <c r="B36" s="56">
        <v>0.43</v>
      </c>
      <c r="C36" s="49">
        <v>0.4</v>
      </c>
      <c r="D36" s="46"/>
    </row>
    <row r="37" spans="1:5" x14ac:dyDescent="0.25">
      <c r="A37" s="46" t="s">
        <v>98</v>
      </c>
      <c r="B37" s="56">
        <v>0.55000000000000004</v>
      </c>
      <c r="C37" s="49">
        <v>0.4</v>
      </c>
      <c r="D37" s="46"/>
    </row>
    <row r="38" spans="1:5" x14ac:dyDescent="0.25">
      <c r="A38" s="46" t="s">
        <v>99</v>
      </c>
      <c r="B38" s="56">
        <v>0.56999999999999995</v>
      </c>
      <c r="C38" s="49">
        <v>0.4</v>
      </c>
      <c r="D38" s="46"/>
    </row>
    <row r="39" spans="1:5" x14ac:dyDescent="0.25">
      <c r="A39" s="46" t="s">
        <v>89</v>
      </c>
      <c r="B39" s="56">
        <v>0.46</v>
      </c>
      <c r="C39" s="49">
        <v>0.4</v>
      </c>
      <c r="D39" s="46"/>
    </row>
    <row r="41" spans="1:5" x14ac:dyDescent="0.25">
      <c r="B41" s="52"/>
      <c r="C41" s="53"/>
      <c r="D41" s="54"/>
      <c r="E41" s="54"/>
    </row>
    <row r="48" spans="1:5" x14ac:dyDescent="0.25">
      <c r="B48" s="54"/>
      <c r="C48" s="54"/>
      <c r="D48" s="54"/>
      <c r="E48" s="54"/>
    </row>
  </sheetData>
  <mergeCells count="5">
    <mergeCell ref="A1:F1"/>
    <mergeCell ref="A3:F3"/>
    <mergeCell ref="B5:F5"/>
    <mergeCell ref="A6:B6"/>
    <mergeCell ref="C6:E6"/>
  </mergeCells>
  <printOptions horizontalCentered="1"/>
  <pageMargins left="0.45" right="0.45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workbookViewId="0">
      <selection activeCell="A4" sqref="A4:M4"/>
    </sheetView>
  </sheetViews>
  <sheetFormatPr defaultRowHeight="15" x14ac:dyDescent="0.25"/>
  <cols>
    <col min="1" max="1" width="21" customWidth="1"/>
    <col min="2" max="2" width="10" customWidth="1"/>
    <col min="3" max="5" width="9.140625" customWidth="1"/>
    <col min="6" max="6" width="10.28515625" customWidth="1"/>
    <col min="7" max="7" width="10.5703125" customWidth="1"/>
    <col min="8" max="8" width="9.140625" customWidth="1"/>
    <col min="9" max="9" width="9.7109375" customWidth="1"/>
    <col min="10" max="10" width="7.42578125" customWidth="1"/>
    <col min="11" max="11" width="11.28515625" bestFit="1" customWidth="1"/>
    <col min="12" max="12" width="14.7109375" bestFit="1" customWidth="1"/>
    <col min="13" max="13" width="7.140625" bestFit="1" customWidth="1"/>
  </cols>
  <sheetData>
    <row r="1" spans="1:13" ht="23.25" x14ac:dyDescent="0.35">
      <c r="A1" s="70" t="s">
        <v>100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9.5" x14ac:dyDescent="0.25">
      <c r="A2" s="71" t="s">
        <v>101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0.75" customHeight="1" x14ac:dyDescent="0.25">
      <c r="A3" s="72" t="s">
        <v>28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27" customHeight="1" x14ac:dyDescent="0.25">
      <c r="A4" s="73" t="s">
        <v>29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ht="24" customHeight="1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 ht="19.5" thickBot="1" x14ac:dyDescent="0.3">
      <c r="A6" s="13"/>
      <c r="B6" s="67" t="s">
        <v>13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s="8" customFormat="1" ht="37.5" customHeight="1" thickBot="1" x14ac:dyDescent="0.3">
      <c r="A7" s="15" t="s">
        <v>14</v>
      </c>
      <c r="B7" s="16" t="s">
        <v>15</v>
      </c>
      <c r="C7" s="17" t="s">
        <v>71</v>
      </c>
      <c r="D7" s="17" t="s">
        <v>72</v>
      </c>
      <c r="E7" s="17" t="s">
        <v>16</v>
      </c>
      <c r="F7" s="17" t="s">
        <v>73</v>
      </c>
      <c r="G7" s="17" t="s">
        <v>70</v>
      </c>
      <c r="H7" s="17" t="s">
        <v>17</v>
      </c>
      <c r="I7" s="17" t="s">
        <v>74</v>
      </c>
      <c r="J7" s="17" t="s">
        <v>75</v>
      </c>
      <c r="K7" s="17" t="s">
        <v>18</v>
      </c>
      <c r="L7" s="17" t="s">
        <v>19</v>
      </c>
      <c r="M7" s="17" t="s">
        <v>20</v>
      </c>
    </row>
    <row r="8" spans="1:13" ht="30.75" thickBot="1" x14ac:dyDescent="0.3">
      <c r="A8" s="18" t="s">
        <v>33</v>
      </c>
      <c r="B8" s="19"/>
      <c r="C8" s="19"/>
      <c r="D8" s="19"/>
      <c r="E8" s="19">
        <v>2</v>
      </c>
      <c r="F8" s="19"/>
      <c r="G8" s="19">
        <v>45</v>
      </c>
      <c r="H8" s="19">
        <v>1</v>
      </c>
      <c r="I8" s="19">
        <v>1</v>
      </c>
      <c r="J8" s="19"/>
      <c r="K8" s="19">
        <v>1</v>
      </c>
      <c r="L8" s="19">
        <v>2</v>
      </c>
      <c r="M8" s="20">
        <f>SUM(B8:L8)</f>
        <v>52</v>
      </c>
    </row>
    <row r="9" spans="1:13" ht="15.75" thickBot="1" x14ac:dyDescent="0.3">
      <c r="A9" s="23" t="s">
        <v>30</v>
      </c>
      <c r="B9" s="24" t="s">
        <v>11</v>
      </c>
      <c r="C9" s="24"/>
      <c r="D9" s="24"/>
      <c r="E9" s="24"/>
      <c r="F9" s="24"/>
      <c r="G9" s="24"/>
      <c r="H9" s="24"/>
      <c r="I9" s="24"/>
      <c r="J9" s="24"/>
      <c r="K9" s="24">
        <v>45</v>
      </c>
      <c r="L9" s="24"/>
      <c r="M9" s="20">
        <f t="shared" ref="M9:M21" si="0">SUM(B9:L9)</f>
        <v>45</v>
      </c>
    </row>
    <row r="10" spans="1:13" ht="45.75" thickBot="1" x14ac:dyDescent="0.3">
      <c r="A10" s="23" t="s">
        <v>38</v>
      </c>
      <c r="B10" s="25" t="s">
        <v>11</v>
      </c>
      <c r="C10" s="25"/>
      <c r="D10" s="25"/>
      <c r="E10" s="25">
        <v>45</v>
      </c>
      <c r="F10" s="25"/>
      <c r="G10" s="25"/>
      <c r="H10" s="25"/>
      <c r="I10" s="25"/>
      <c r="J10" s="25"/>
      <c r="K10" s="25"/>
      <c r="L10" s="25"/>
      <c r="M10" s="20">
        <f>SUM(B10:L10)</f>
        <v>45</v>
      </c>
    </row>
    <row r="11" spans="1:13" ht="45.75" thickBot="1" x14ac:dyDescent="0.3">
      <c r="A11" s="21" t="s">
        <v>66</v>
      </c>
      <c r="B11" s="14">
        <v>45</v>
      </c>
      <c r="C11" s="14"/>
      <c r="D11" s="14"/>
      <c r="E11" s="14">
        <v>3</v>
      </c>
      <c r="F11" s="14">
        <v>1</v>
      </c>
      <c r="G11" s="14">
        <v>2</v>
      </c>
      <c r="H11" s="14">
        <v>1</v>
      </c>
      <c r="I11" s="14">
        <v>1</v>
      </c>
      <c r="J11" s="14"/>
      <c r="K11" s="14"/>
      <c r="L11" s="14"/>
      <c r="M11" s="22">
        <f t="shared" ref="M11" si="1">SUM(B11:L11)</f>
        <v>53</v>
      </c>
    </row>
    <row r="12" spans="1:13" ht="30.75" thickBot="1" x14ac:dyDescent="0.3">
      <c r="A12" s="21" t="s">
        <v>65</v>
      </c>
      <c r="B12" s="14"/>
      <c r="C12" s="14">
        <v>3</v>
      </c>
      <c r="D12" s="14">
        <v>45</v>
      </c>
      <c r="E12" s="14">
        <v>1</v>
      </c>
      <c r="F12" s="14">
        <v>1</v>
      </c>
      <c r="G12" s="14"/>
      <c r="H12" s="14">
        <v>1</v>
      </c>
      <c r="I12" s="14">
        <v>1</v>
      </c>
      <c r="J12" s="14"/>
      <c r="K12" s="14"/>
      <c r="L12" s="14">
        <v>3</v>
      </c>
      <c r="M12" s="22">
        <f>SUM(B12:L12)</f>
        <v>55</v>
      </c>
    </row>
    <row r="13" spans="1:13" ht="30.75" thickBot="1" x14ac:dyDescent="0.3">
      <c r="A13" s="21" t="s">
        <v>41</v>
      </c>
      <c r="B13" s="14"/>
      <c r="C13" s="14">
        <v>45</v>
      </c>
      <c r="D13" s="14">
        <v>15</v>
      </c>
      <c r="E13" s="14">
        <v>2</v>
      </c>
      <c r="F13" s="14"/>
      <c r="G13" s="14">
        <v>1</v>
      </c>
      <c r="H13" s="14"/>
      <c r="I13" s="14"/>
      <c r="J13" s="14"/>
      <c r="K13" s="14">
        <v>1</v>
      </c>
      <c r="L13" s="14">
        <v>1</v>
      </c>
      <c r="M13" s="22">
        <f t="shared" ref="M13" si="2">SUM(B13:L13)</f>
        <v>65</v>
      </c>
    </row>
    <row r="14" spans="1:13" ht="15.75" thickBot="1" x14ac:dyDescent="0.3">
      <c r="A14" s="23" t="s">
        <v>31</v>
      </c>
      <c r="B14" s="25">
        <v>2</v>
      </c>
      <c r="C14" s="25">
        <v>2</v>
      </c>
      <c r="D14" s="25"/>
      <c r="E14" s="25">
        <v>45</v>
      </c>
      <c r="F14" s="25"/>
      <c r="G14" s="25">
        <v>1</v>
      </c>
      <c r="H14" s="25"/>
      <c r="I14" s="25"/>
      <c r="J14" s="25"/>
      <c r="K14" s="25"/>
      <c r="L14" s="25">
        <v>5</v>
      </c>
      <c r="M14" s="20">
        <f t="shared" si="0"/>
        <v>55</v>
      </c>
    </row>
    <row r="15" spans="1:13" ht="30.75" thickBot="1" x14ac:dyDescent="0.3">
      <c r="A15" s="26" t="s">
        <v>32</v>
      </c>
      <c r="B15" s="27">
        <v>3</v>
      </c>
      <c r="C15" s="27">
        <v>5</v>
      </c>
      <c r="D15" s="27">
        <v>5</v>
      </c>
      <c r="E15" s="27"/>
      <c r="F15" s="27"/>
      <c r="G15" s="27"/>
      <c r="H15" s="27"/>
      <c r="I15" s="27"/>
      <c r="J15" s="27">
        <v>45</v>
      </c>
      <c r="K15" s="27"/>
      <c r="L15" s="27">
        <v>21</v>
      </c>
      <c r="M15" s="20">
        <f t="shared" si="0"/>
        <v>79</v>
      </c>
    </row>
    <row r="16" spans="1:13" ht="30.75" thickBot="1" x14ac:dyDescent="0.3">
      <c r="A16" s="28" t="s">
        <v>34</v>
      </c>
      <c r="B16" s="29"/>
      <c r="C16" s="29"/>
      <c r="D16" s="30"/>
      <c r="E16" s="29">
        <v>15</v>
      </c>
      <c r="F16" s="29">
        <v>25</v>
      </c>
      <c r="G16" s="29"/>
      <c r="H16" s="29">
        <v>30</v>
      </c>
      <c r="I16" s="29">
        <v>15</v>
      </c>
      <c r="J16" s="29"/>
      <c r="K16" s="30"/>
      <c r="L16" s="30"/>
      <c r="M16" s="20">
        <f t="shared" si="0"/>
        <v>85</v>
      </c>
    </row>
    <row r="17" spans="1:13" ht="30.75" thickBot="1" x14ac:dyDescent="0.3">
      <c r="A17" s="31" t="s">
        <v>35</v>
      </c>
      <c r="B17" s="25">
        <v>6</v>
      </c>
      <c r="C17" s="25"/>
      <c r="D17" s="24"/>
      <c r="E17" s="24">
        <v>6</v>
      </c>
      <c r="F17" s="24"/>
      <c r="G17" s="24"/>
      <c r="H17" s="24">
        <v>6</v>
      </c>
      <c r="I17" s="24">
        <v>12</v>
      </c>
      <c r="J17" s="25"/>
      <c r="K17" s="24"/>
      <c r="L17" s="24">
        <v>45</v>
      </c>
      <c r="M17" s="20">
        <f t="shared" si="0"/>
        <v>75</v>
      </c>
    </row>
    <row r="18" spans="1:13" ht="30.75" thickBot="1" x14ac:dyDescent="0.3">
      <c r="A18" s="32" t="s">
        <v>36</v>
      </c>
      <c r="B18" s="33" t="s">
        <v>11</v>
      </c>
      <c r="C18" s="33"/>
      <c r="D18" s="34">
        <v>2</v>
      </c>
      <c r="E18" s="33">
        <v>45</v>
      </c>
      <c r="F18" s="33">
        <v>1</v>
      </c>
      <c r="G18" s="33">
        <v>2</v>
      </c>
      <c r="H18" s="34">
        <v>1</v>
      </c>
      <c r="I18" s="34"/>
      <c r="J18" s="34">
        <v>2</v>
      </c>
      <c r="K18" s="34"/>
      <c r="L18" s="34">
        <v>2</v>
      </c>
      <c r="M18" s="20">
        <f t="shared" si="0"/>
        <v>55</v>
      </c>
    </row>
    <row r="19" spans="1:13" ht="30.75" thickBot="1" x14ac:dyDescent="0.3">
      <c r="A19" s="28" t="s">
        <v>39</v>
      </c>
      <c r="B19" s="25" t="s">
        <v>11</v>
      </c>
      <c r="C19" s="25"/>
      <c r="D19" s="25"/>
      <c r="E19" s="25">
        <v>30</v>
      </c>
      <c r="F19" s="25"/>
      <c r="G19" s="25"/>
      <c r="H19" s="25">
        <v>3</v>
      </c>
      <c r="I19" s="25">
        <v>3</v>
      </c>
      <c r="J19" s="25"/>
      <c r="K19" s="25">
        <v>3</v>
      </c>
      <c r="L19" s="25">
        <v>27</v>
      </c>
      <c r="M19" s="20">
        <f t="shared" si="0"/>
        <v>66</v>
      </c>
    </row>
    <row r="20" spans="1:13" ht="45.75" thickBot="1" x14ac:dyDescent="0.3">
      <c r="A20" s="31" t="s">
        <v>37</v>
      </c>
      <c r="B20" s="25" t="s">
        <v>11</v>
      </c>
      <c r="C20" s="25"/>
      <c r="D20" s="25"/>
      <c r="E20" s="25">
        <v>45</v>
      </c>
      <c r="F20" s="25">
        <v>4</v>
      </c>
      <c r="G20" s="25"/>
      <c r="H20" s="25">
        <v>3</v>
      </c>
      <c r="I20" s="25">
        <v>2</v>
      </c>
      <c r="J20" s="25"/>
      <c r="K20" s="25"/>
      <c r="L20" s="25">
        <v>5</v>
      </c>
      <c r="M20" s="20">
        <f t="shared" si="0"/>
        <v>59</v>
      </c>
    </row>
    <row r="21" spans="1:13" ht="30.75" thickBot="1" x14ac:dyDescent="0.3">
      <c r="A21" s="31" t="s">
        <v>40</v>
      </c>
      <c r="B21" s="25">
        <v>2</v>
      </c>
      <c r="C21" s="25">
        <v>1</v>
      </c>
      <c r="D21" s="25">
        <v>1</v>
      </c>
      <c r="E21" s="25">
        <v>4</v>
      </c>
      <c r="F21" s="25">
        <v>1</v>
      </c>
      <c r="G21" s="25">
        <v>1</v>
      </c>
      <c r="H21" s="25">
        <v>1</v>
      </c>
      <c r="I21" s="25">
        <v>2</v>
      </c>
      <c r="J21" s="25">
        <v>1</v>
      </c>
      <c r="K21" s="25"/>
      <c r="L21" s="25">
        <v>47</v>
      </c>
      <c r="M21" s="20">
        <f t="shared" si="0"/>
        <v>61</v>
      </c>
    </row>
    <row r="22" spans="1:13" x14ac:dyDescent="0.25">
      <c r="A22" s="28"/>
      <c r="B22" s="29" t="s">
        <v>11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39"/>
    </row>
    <row r="23" spans="1:13" x14ac:dyDescent="0.25">
      <c r="A23" s="35" t="s">
        <v>21</v>
      </c>
      <c r="B23" s="36">
        <f t="shared" ref="B23:L23" si="3">SUM(B8:B22)</f>
        <v>58</v>
      </c>
      <c r="C23" s="36">
        <f t="shared" si="3"/>
        <v>56</v>
      </c>
      <c r="D23" s="36">
        <f t="shared" si="3"/>
        <v>68</v>
      </c>
      <c r="E23" s="40">
        <f t="shared" si="3"/>
        <v>243</v>
      </c>
      <c r="F23" s="40">
        <f t="shared" si="3"/>
        <v>33</v>
      </c>
      <c r="G23" s="40">
        <f t="shared" si="3"/>
        <v>52</v>
      </c>
      <c r="H23" s="40">
        <f t="shared" si="3"/>
        <v>47</v>
      </c>
      <c r="I23" s="40">
        <f t="shared" si="3"/>
        <v>37</v>
      </c>
      <c r="J23" s="40">
        <f t="shared" si="3"/>
        <v>48</v>
      </c>
      <c r="K23" s="40">
        <f t="shared" si="3"/>
        <v>50</v>
      </c>
      <c r="L23" s="40">
        <f t="shared" si="3"/>
        <v>158</v>
      </c>
      <c r="M23" s="38"/>
    </row>
  </sheetData>
  <mergeCells count="6">
    <mergeCell ref="B6:M6"/>
    <mergeCell ref="A5:M5"/>
    <mergeCell ref="A1:M1"/>
    <mergeCell ref="A2:M2"/>
    <mergeCell ref="A3:M3"/>
    <mergeCell ref="A4:M4"/>
  </mergeCells>
  <printOptions horizontalCentered="1"/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G9" sqref="G9"/>
    </sheetView>
  </sheetViews>
  <sheetFormatPr defaultRowHeight="15" x14ac:dyDescent="0.25"/>
  <cols>
    <col min="1" max="1" width="18.5703125" customWidth="1"/>
    <col min="2" max="2" width="10" customWidth="1"/>
    <col min="3" max="3" width="8.42578125" bestFit="1" customWidth="1"/>
    <col min="4" max="4" width="8.7109375" bestFit="1" customWidth="1"/>
    <col min="5" max="5" width="9.7109375" customWidth="1"/>
    <col min="6" max="6" width="10.28515625" customWidth="1"/>
    <col min="7" max="7" width="10.5703125" customWidth="1"/>
    <col min="8" max="8" width="9.140625" customWidth="1"/>
    <col min="9" max="9" width="9.7109375" customWidth="1"/>
    <col min="10" max="10" width="7.42578125" customWidth="1"/>
    <col min="11" max="11" width="11.28515625" bestFit="1" customWidth="1"/>
    <col min="12" max="12" width="14.7109375" bestFit="1" customWidth="1"/>
    <col min="13" max="13" width="7.140625" bestFit="1" customWidth="1"/>
  </cols>
  <sheetData>
    <row r="1" spans="1:13" ht="23.25" x14ac:dyDescent="0.35">
      <c r="A1" s="70" t="s">
        <v>102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9.5" x14ac:dyDescent="0.25">
      <c r="A2" s="71" t="s">
        <v>47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0.75" customHeight="1" x14ac:dyDescent="0.25">
      <c r="A3" s="72" t="s">
        <v>28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27" customHeight="1" x14ac:dyDescent="0.25">
      <c r="A4" s="73" t="s">
        <v>76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ht="27" customHeight="1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 ht="19.5" thickBot="1" x14ac:dyDescent="0.3">
      <c r="A6" s="13"/>
      <c r="B6" s="67" t="s">
        <v>13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s="8" customFormat="1" ht="37.5" customHeight="1" thickBot="1" x14ac:dyDescent="0.3">
      <c r="A7" s="15" t="s">
        <v>14</v>
      </c>
      <c r="B7" s="16" t="s">
        <v>15</v>
      </c>
      <c r="C7" s="17" t="s">
        <v>71</v>
      </c>
      <c r="D7" s="17" t="s">
        <v>72</v>
      </c>
      <c r="E7" s="17" t="s">
        <v>16</v>
      </c>
      <c r="F7" s="17" t="s">
        <v>73</v>
      </c>
      <c r="G7" s="17" t="s">
        <v>70</v>
      </c>
      <c r="H7" s="17" t="s">
        <v>17</v>
      </c>
      <c r="I7" s="17" t="s">
        <v>74</v>
      </c>
      <c r="J7" s="17" t="s">
        <v>75</v>
      </c>
      <c r="K7" s="17" t="s">
        <v>18</v>
      </c>
      <c r="L7" s="17" t="s">
        <v>19</v>
      </c>
      <c r="M7" s="17" t="s">
        <v>20</v>
      </c>
    </row>
    <row r="8" spans="1:13" ht="30.75" thickBot="1" x14ac:dyDescent="0.3">
      <c r="A8" s="18" t="s">
        <v>68</v>
      </c>
      <c r="B8" s="19"/>
      <c r="C8" s="19"/>
      <c r="D8" s="19"/>
      <c r="E8" s="19">
        <v>2</v>
      </c>
      <c r="F8" s="19"/>
      <c r="G8" s="19">
        <v>45</v>
      </c>
      <c r="H8" s="19">
        <v>1</v>
      </c>
      <c r="I8" s="19">
        <v>1</v>
      </c>
      <c r="J8" s="19"/>
      <c r="K8" s="19">
        <v>1</v>
      </c>
      <c r="L8" s="19">
        <v>2</v>
      </c>
      <c r="M8" s="20">
        <f>SUM(B8:L8)</f>
        <v>52</v>
      </c>
    </row>
    <row r="9" spans="1:13" ht="45.75" thickBot="1" x14ac:dyDescent="0.3">
      <c r="A9" s="21" t="s">
        <v>66</v>
      </c>
      <c r="B9" s="14">
        <v>45</v>
      </c>
      <c r="C9" s="14"/>
      <c r="D9" s="14"/>
      <c r="E9" s="14">
        <v>3</v>
      </c>
      <c r="F9" s="14">
        <v>1</v>
      </c>
      <c r="G9" s="14">
        <v>2</v>
      </c>
      <c r="H9" s="14">
        <v>1</v>
      </c>
      <c r="I9" s="14">
        <v>1</v>
      </c>
      <c r="J9" s="14"/>
      <c r="K9" s="14"/>
      <c r="L9" s="14"/>
      <c r="M9" s="22">
        <f t="shared" ref="M9" si="0">SUM(B9:L9)</f>
        <v>53</v>
      </c>
    </row>
    <row r="10" spans="1:13" ht="45.75" thickBot="1" x14ac:dyDescent="0.3">
      <c r="A10" s="18" t="s">
        <v>67</v>
      </c>
      <c r="B10" s="19"/>
      <c r="C10" s="19"/>
      <c r="D10" s="19"/>
      <c r="E10" s="19">
        <v>45</v>
      </c>
      <c r="F10" s="19">
        <v>3</v>
      </c>
      <c r="G10" s="19"/>
      <c r="H10" s="19">
        <v>4</v>
      </c>
      <c r="I10" s="19">
        <v>4</v>
      </c>
      <c r="J10" s="19"/>
      <c r="K10" s="19"/>
      <c r="L10" s="19">
        <v>3</v>
      </c>
      <c r="M10" s="20">
        <f>SUM(B10:L10)</f>
        <v>59</v>
      </c>
    </row>
    <row r="11" spans="1:13" ht="45.75" thickBot="1" x14ac:dyDescent="0.3">
      <c r="A11" s="23" t="s">
        <v>64</v>
      </c>
      <c r="B11" s="24">
        <v>3</v>
      </c>
      <c r="C11" s="24">
        <v>2</v>
      </c>
      <c r="D11" s="24">
        <v>2</v>
      </c>
      <c r="E11" s="24">
        <v>3</v>
      </c>
      <c r="F11" s="24">
        <v>2</v>
      </c>
      <c r="G11" s="24">
        <v>2</v>
      </c>
      <c r="H11" s="24">
        <v>3</v>
      </c>
      <c r="I11" s="24">
        <v>45</v>
      </c>
      <c r="J11" s="24"/>
      <c r="K11" s="24"/>
      <c r="L11" s="24"/>
      <c r="M11" s="20">
        <f t="shared" ref="M11:M18" si="1">SUM(B11:L11)</f>
        <v>62</v>
      </c>
    </row>
    <row r="12" spans="1:13" ht="45.75" thickBot="1" x14ac:dyDescent="0.3">
      <c r="A12" s="23" t="s">
        <v>65</v>
      </c>
      <c r="B12" s="25"/>
      <c r="C12" s="25">
        <v>3</v>
      </c>
      <c r="D12" s="25">
        <v>45</v>
      </c>
      <c r="E12" s="25">
        <v>1</v>
      </c>
      <c r="F12" s="25">
        <v>1</v>
      </c>
      <c r="G12" s="25"/>
      <c r="H12" s="25">
        <v>1</v>
      </c>
      <c r="I12" s="25">
        <v>1</v>
      </c>
      <c r="J12" s="25"/>
      <c r="K12" s="25"/>
      <c r="L12" s="25">
        <v>3</v>
      </c>
      <c r="M12" s="20">
        <f>SUM(B12:L12)</f>
        <v>55</v>
      </c>
    </row>
    <row r="13" spans="1:13" ht="30.75" thickBot="1" x14ac:dyDescent="0.3">
      <c r="A13" s="23" t="s">
        <v>41</v>
      </c>
      <c r="B13" s="25"/>
      <c r="C13" s="25">
        <v>45</v>
      </c>
      <c r="D13" s="25">
        <v>15</v>
      </c>
      <c r="E13" s="25">
        <v>2</v>
      </c>
      <c r="F13" s="25"/>
      <c r="G13" s="25">
        <v>1</v>
      </c>
      <c r="H13" s="25"/>
      <c r="I13" s="25"/>
      <c r="J13" s="25"/>
      <c r="K13" s="25">
        <v>1</v>
      </c>
      <c r="L13" s="25">
        <v>1</v>
      </c>
      <c r="M13" s="20">
        <f t="shared" si="1"/>
        <v>65</v>
      </c>
    </row>
    <row r="14" spans="1:13" ht="30.75" thickBot="1" x14ac:dyDescent="0.3">
      <c r="A14" s="26" t="s">
        <v>42</v>
      </c>
      <c r="B14" s="27"/>
      <c r="C14" s="27"/>
      <c r="D14" s="27"/>
      <c r="E14" s="27">
        <v>3</v>
      </c>
      <c r="F14" s="27">
        <v>2</v>
      </c>
      <c r="G14" s="27"/>
      <c r="H14" s="27">
        <v>2</v>
      </c>
      <c r="I14" s="27"/>
      <c r="J14" s="27">
        <v>45</v>
      </c>
      <c r="K14" s="27"/>
      <c r="L14" s="27">
        <v>7</v>
      </c>
      <c r="M14" s="20">
        <f t="shared" si="1"/>
        <v>59</v>
      </c>
    </row>
    <row r="15" spans="1:13" ht="30.75" thickBot="1" x14ac:dyDescent="0.3">
      <c r="A15" s="28" t="s">
        <v>43</v>
      </c>
      <c r="B15" s="29">
        <v>5</v>
      </c>
      <c r="C15" s="29"/>
      <c r="D15" s="30"/>
      <c r="E15" s="29">
        <v>10</v>
      </c>
      <c r="F15" s="29"/>
      <c r="G15" s="29">
        <v>2</v>
      </c>
      <c r="H15" s="29"/>
      <c r="I15" s="29">
        <v>1</v>
      </c>
      <c r="J15" s="29">
        <v>45</v>
      </c>
      <c r="K15" s="30"/>
      <c r="L15" s="30">
        <v>20</v>
      </c>
      <c r="M15" s="20">
        <f t="shared" si="1"/>
        <v>83</v>
      </c>
    </row>
    <row r="16" spans="1:13" ht="30.75" thickBot="1" x14ac:dyDescent="0.3">
      <c r="A16" s="31" t="s">
        <v>44</v>
      </c>
      <c r="B16" s="25"/>
      <c r="C16" s="25">
        <v>1</v>
      </c>
      <c r="D16" s="24"/>
      <c r="E16" s="24">
        <v>1</v>
      </c>
      <c r="F16" s="24">
        <v>20</v>
      </c>
      <c r="G16" s="24"/>
      <c r="H16" s="24">
        <v>35</v>
      </c>
      <c r="I16" s="24">
        <v>10</v>
      </c>
      <c r="J16" s="25">
        <v>25</v>
      </c>
      <c r="K16" s="24"/>
      <c r="L16" s="24">
        <v>2</v>
      </c>
      <c r="M16" s="20">
        <f t="shared" si="1"/>
        <v>94</v>
      </c>
    </row>
    <row r="17" spans="1:13" ht="45.75" thickBot="1" x14ac:dyDescent="0.3">
      <c r="A17" s="32" t="s">
        <v>45</v>
      </c>
      <c r="B17" s="33">
        <v>1</v>
      </c>
      <c r="C17" s="33">
        <v>2</v>
      </c>
      <c r="D17" s="34">
        <v>2</v>
      </c>
      <c r="E17" s="33">
        <v>3</v>
      </c>
      <c r="F17" s="33">
        <v>2</v>
      </c>
      <c r="G17" s="33"/>
      <c r="H17" s="34">
        <v>2</v>
      </c>
      <c r="I17" s="34"/>
      <c r="J17" s="34">
        <v>45</v>
      </c>
      <c r="K17" s="34"/>
      <c r="L17" s="34">
        <v>9</v>
      </c>
      <c r="M17" s="20">
        <f t="shared" si="1"/>
        <v>66</v>
      </c>
    </row>
    <row r="18" spans="1:13" ht="45.75" thickBot="1" x14ac:dyDescent="0.3">
      <c r="A18" s="28" t="s">
        <v>46</v>
      </c>
      <c r="B18" s="25"/>
      <c r="C18" s="25"/>
      <c r="D18" s="25"/>
      <c r="E18" s="25">
        <v>1</v>
      </c>
      <c r="F18" s="25"/>
      <c r="G18" s="25">
        <v>2</v>
      </c>
      <c r="H18" s="25"/>
      <c r="I18" s="25"/>
      <c r="J18" s="25"/>
      <c r="K18" s="25">
        <v>45</v>
      </c>
      <c r="L18" s="25"/>
      <c r="M18" s="20">
        <f t="shared" si="1"/>
        <v>48</v>
      </c>
    </row>
    <row r="19" spans="1:13" x14ac:dyDescent="0.25">
      <c r="A19" s="28"/>
      <c r="B19" s="29" t="s">
        <v>11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0"/>
    </row>
    <row r="20" spans="1:13" x14ac:dyDescent="0.25">
      <c r="A20" s="35" t="s">
        <v>21</v>
      </c>
      <c r="B20" s="36">
        <f t="shared" ref="B20:L20" si="2">SUM(B8:B19)</f>
        <v>54</v>
      </c>
      <c r="C20" s="37">
        <f t="shared" si="2"/>
        <v>53</v>
      </c>
      <c r="D20" s="37">
        <f t="shared" si="2"/>
        <v>64</v>
      </c>
      <c r="E20" s="37">
        <f t="shared" si="2"/>
        <v>74</v>
      </c>
      <c r="F20" s="37">
        <f t="shared" si="2"/>
        <v>31</v>
      </c>
      <c r="G20" s="37">
        <f t="shared" si="2"/>
        <v>54</v>
      </c>
      <c r="H20" s="37">
        <f t="shared" si="2"/>
        <v>49</v>
      </c>
      <c r="I20" s="37">
        <f t="shared" si="2"/>
        <v>63</v>
      </c>
      <c r="J20" s="37">
        <f t="shared" si="2"/>
        <v>160</v>
      </c>
      <c r="K20" s="37">
        <f t="shared" si="2"/>
        <v>47</v>
      </c>
      <c r="L20" s="37">
        <f t="shared" si="2"/>
        <v>47</v>
      </c>
      <c r="M20" s="38"/>
    </row>
  </sheetData>
  <mergeCells count="6">
    <mergeCell ref="B6:M6"/>
    <mergeCell ref="A1:M1"/>
    <mergeCell ref="A2:M2"/>
    <mergeCell ref="A3:M3"/>
    <mergeCell ref="A4:M4"/>
    <mergeCell ref="A5:M5"/>
  </mergeCells>
  <printOptions horizontalCentered="1"/>
  <pageMargins left="0.7" right="0.7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1"/>
  <sheetViews>
    <sheetView workbookViewId="0">
      <selection activeCell="D10" sqref="D10"/>
    </sheetView>
  </sheetViews>
  <sheetFormatPr defaultRowHeight="15" x14ac:dyDescent="0.25"/>
  <cols>
    <col min="1" max="1" width="18.5703125" customWidth="1"/>
    <col min="2" max="2" width="10" customWidth="1"/>
    <col min="3" max="5" width="9.140625" customWidth="1"/>
    <col min="6" max="6" width="10.28515625" customWidth="1"/>
    <col min="7" max="7" width="10.5703125" customWidth="1"/>
    <col min="8" max="8" width="9.140625" customWidth="1"/>
    <col min="9" max="9" width="9.7109375" customWidth="1"/>
    <col min="10" max="10" width="7.42578125" customWidth="1"/>
    <col min="11" max="11" width="11.28515625" bestFit="1" customWidth="1"/>
    <col min="12" max="12" width="14.7109375" bestFit="1" customWidth="1"/>
    <col min="13" max="13" width="7.140625" bestFit="1" customWidth="1"/>
  </cols>
  <sheetData>
    <row r="1" spans="1:13" ht="23.25" x14ac:dyDescent="0.35">
      <c r="A1" s="70" t="s">
        <v>103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9.5" x14ac:dyDescent="0.25">
      <c r="A2" s="71" t="s">
        <v>47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2.25" hidden="1" customHeight="1" x14ac:dyDescent="0.25">
      <c r="A3" s="72" t="s">
        <v>28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27" customHeight="1" x14ac:dyDescent="0.25">
      <c r="A4" s="73" t="s">
        <v>77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ht="27" customHeight="1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 ht="19.5" thickBot="1" x14ac:dyDescent="0.3">
      <c r="A6" s="13"/>
      <c r="B6" s="67" t="s">
        <v>13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s="8" customFormat="1" ht="37.5" customHeight="1" thickBot="1" x14ac:dyDescent="0.3">
      <c r="A7" s="15" t="s">
        <v>14</v>
      </c>
      <c r="B7" s="16" t="s">
        <v>15</v>
      </c>
      <c r="C7" s="17" t="s">
        <v>71</v>
      </c>
      <c r="D7" s="17" t="s">
        <v>72</v>
      </c>
      <c r="E7" s="17" t="s">
        <v>16</v>
      </c>
      <c r="F7" s="17" t="s">
        <v>73</v>
      </c>
      <c r="G7" s="17" t="s">
        <v>70</v>
      </c>
      <c r="H7" s="17" t="s">
        <v>17</v>
      </c>
      <c r="I7" s="17" t="s">
        <v>74</v>
      </c>
      <c r="J7" s="17" t="s">
        <v>75</v>
      </c>
      <c r="K7" s="17" t="s">
        <v>18</v>
      </c>
      <c r="L7" s="17" t="s">
        <v>19</v>
      </c>
      <c r="M7" s="17" t="s">
        <v>20</v>
      </c>
    </row>
    <row r="8" spans="1:13" ht="30.75" thickBot="1" x14ac:dyDescent="0.3">
      <c r="A8" s="18" t="s">
        <v>68</v>
      </c>
      <c r="B8" s="19"/>
      <c r="C8" s="19"/>
      <c r="D8" s="19"/>
      <c r="E8" s="19">
        <v>2</v>
      </c>
      <c r="F8" s="19"/>
      <c r="G8" s="19">
        <v>45</v>
      </c>
      <c r="H8" s="19">
        <v>1</v>
      </c>
      <c r="I8" s="19">
        <v>1</v>
      </c>
      <c r="J8" s="19"/>
      <c r="K8" s="19">
        <v>1</v>
      </c>
      <c r="L8" s="19">
        <v>2</v>
      </c>
      <c r="M8" s="20">
        <f>SUM(B8:L8)</f>
        <v>52</v>
      </c>
    </row>
    <row r="9" spans="1:13" ht="45.75" thickBot="1" x14ac:dyDescent="0.3">
      <c r="A9" s="21" t="s">
        <v>66</v>
      </c>
      <c r="B9" s="14">
        <v>45</v>
      </c>
      <c r="C9" s="14"/>
      <c r="D9" s="14"/>
      <c r="E9" s="14">
        <v>3</v>
      </c>
      <c r="F9" s="14">
        <v>1</v>
      </c>
      <c r="G9" s="14">
        <v>2</v>
      </c>
      <c r="H9" s="14">
        <v>1</v>
      </c>
      <c r="I9" s="14">
        <v>1</v>
      </c>
      <c r="J9" s="14"/>
      <c r="K9" s="14"/>
      <c r="L9" s="14"/>
      <c r="M9" s="22">
        <f t="shared" ref="M9" si="0">SUM(B9:L9)</f>
        <v>53</v>
      </c>
    </row>
    <row r="10" spans="1:13" ht="45.75" thickBot="1" x14ac:dyDescent="0.3">
      <c r="A10" s="18" t="s">
        <v>67</v>
      </c>
      <c r="B10" s="19"/>
      <c r="C10" s="19"/>
      <c r="D10" s="19"/>
      <c r="E10" s="19">
        <v>45</v>
      </c>
      <c r="F10" s="19">
        <v>3</v>
      </c>
      <c r="G10" s="19"/>
      <c r="H10" s="19">
        <v>4</v>
      </c>
      <c r="I10" s="19">
        <v>4</v>
      </c>
      <c r="J10" s="19"/>
      <c r="K10" s="19"/>
      <c r="L10" s="19">
        <v>3</v>
      </c>
      <c r="M10" s="20">
        <f>SUM(B10:L10)</f>
        <v>59</v>
      </c>
    </row>
    <row r="11" spans="1:13" ht="45.75" thickBot="1" x14ac:dyDescent="0.3">
      <c r="A11" s="23" t="s">
        <v>64</v>
      </c>
      <c r="B11" s="24">
        <v>3</v>
      </c>
      <c r="C11" s="24">
        <v>2</v>
      </c>
      <c r="D11" s="24">
        <v>2</v>
      </c>
      <c r="E11" s="24">
        <v>3</v>
      </c>
      <c r="F11" s="24">
        <v>2</v>
      </c>
      <c r="G11" s="24">
        <v>2</v>
      </c>
      <c r="H11" s="24">
        <v>3</v>
      </c>
      <c r="I11" s="24">
        <v>45</v>
      </c>
      <c r="J11" s="24"/>
      <c r="K11" s="24"/>
      <c r="L11" s="24"/>
      <c r="M11" s="20">
        <f t="shared" ref="M11:M18" si="1">SUM(B11:L11)</f>
        <v>62</v>
      </c>
    </row>
    <row r="12" spans="1:13" ht="45.75" thickBot="1" x14ac:dyDescent="0.3">
      <c r="A12" s="23" t="s">
        <v>65</v>
      </c>
      <c r="B12" s="25"/>
      <c r="C12" s="25">
        <v>3</v>
      </c>
      <c r="D12" s="25">
        <v>45</v>
      </c>
      <c r="E12" s="25">
        <v>1</v>
      </c>
      <c r="F12" s="25">
        <v>1</v>
      </c>
      <c r="G12" s="25"/>
      <c r="H12" s="25">
        <v>1</v>
      </c>
      <c r="I12" s="25">
        <v>1</v>
      </c>
      <c r="J12" s="25">
        <v>2</v>
      </c>
      <c r="K12" s="25"/>
      <c r="L12" s="25">
        <v>3</v>
      </c>
      <c r="M12" s="20">
        <f>SUM(B12:L12)</f>
        <v>57</v>
      </c>
    </row>
    <row r="13" spans="1:13" ht="30.75" thickBot="1" x14ac:dyDescent="0.3">
      <c r="A13" s="23" t="s">
        <v>41</v>
      </c>
      <c r="B13" s="25"/>
      <c r="C13" s="25">
        <v>45</v>
      </c>
      <c r="D13" s="25">
        <v>15</v>
      </c>
      <c r="E13" s="25">
        <v>2</v>
      </c>
      <c r="F13" s="25">
        <v>1</v>
      </c>
      <c r="G13" s="25">
        <v>1</v>
      </c>
      <c r="H13" s="25">
        <v>1</v>
      </c>
      <c r="I13" s="25">
        <v>1</v>
      </c>
      <c r="J13" s="25">
        <v>2</v>
      </c>
      <c r="K13" s="25">
        <v>1</v>
      </c>
      <c r="L13" s="25">
        <v>1</v>
      </c>
      <c r="M13" s="20">
        <f t="shared" si="1"/>
        <v>70</v>
      </c>
    </row>
    <row r="14" spans="1:13" ht="45.75" thickBot="1" x14ac:dyDescent="0.3">
      <c r="A14" s="26" t="s">
        <v>69</v>
      </c>
      <c r="B14" s="27"/>
      <c r="C14" s="27"/>
      <c r="D14" s="27"/>
      <c r="E14" s="27">
        <v>3</v>
      </c>
      <c r="F14" s="27">
        <v>2</v>
      </c>
      <c r="G14" s="27"/>
      <c r="H14" s="27">
        <v>2</v>
      </c>
      <c r="I14" s="27"/>
      <c r="J14" s="27">
        <v>45</v>
      </c>
      <c r="K14" s="27"/>
      <c r="L14" s="27">
        <v>7</v>
      </c>
      <c r="M14" s="20">
        <f t="shared" si="1"/>
        <v>59</v>
      </c>
    </row>
    <row r="15" spans="1:13" ht="30.75" thickBot="1" x14ac:dyDescent="0.3">
      <c r="A15" s="28" t="s">
        <v>43</v>
      </c>
      <c r="B15" s="29">
        <v>5</v>
      </c>
      <c r="C15" s="29"/>
      <c r="D15" s="30"/>
      <c r="E15" s="29">
        <v>10</v>
      </c>
      <c r="F15" s="29"/>
      <c r="G15" s="29">
        <v>2</v>
      </c>
      <c r="H15" s="29"/>
      <c r="I15" s="29">
        <v>1</v>
      </c>
      <c r="J15" s="29">
        <v>45</v>
      </c>
      <c r="K15" s="30"/>
      <c r="L15" s="30">
        <v>20</v>
      </c>
      <c r="M15" s="20">
        <f t="shared" si="1"/>
        <v>83</v>
      </c>
    </row>
    <row r="16" spans="1:13" ht="30.75" thickBot="1" x14ac:dyDescent="0.3">
      <c r="A16" s="31" t="s">
        <v>44</v>
      </c>
      <c r="B16" s="25"/>
      <c r="C16" s="25">
        <v>1</v>
      </c>
      <c r="D16" s="24"/>
      <c r="E16" s="24">
        <v>1</v>
      </c>
      <c r="F16" s="24">
        <v>20</v>
      </c>
      <c r="G16" s="24"/>
      <c r="H16" s="24">
        <v>35</v>
      </c>
      <c r="I16" s="24">
        <v>10</v>
      </c>
      <c r="J16" s="25">
        <v>25</v>
      </c>
      <c r="K16" s="24"/>
      <c r="L16" s="24">
        <v>2</v>
      </c>
      <c r="M16" s="20">
        <f t="shared" si="1"/>
        <v>94</v>
      </c>
    </row>
    <row r="17" spans="1:13" ht="45.75" thickBot="1" x14ac:dyDescent="0.3">
      <c r="A17" s="32" t="s">
        <v>48</v>
      </c>
      <c r="B17" s="33"/>
      <c r="C17" s="33"/>
      <c r="D17" s="34"/>
      <c r="E17" s="33">
        <v>10</v>
      </c>
      <c r="F17" s="33"/>
      <c r="G17" s="33"/>
      <c r="H17" s="34">
        <v>10</v>
      </c>
      <c r="I17" s="34"/>
      <c r="J17" s="34">
        <v>35</v>
      </c>
      <c r="K17" s="34"/>
      <c r="L17" s="34">
        <v>31</v>
      </c>
      <c r="M17" s="20">
        <f t="shared" si="1"/>
        <v>86</v>
      </c>
    </row>
    <row r="18" spans="1:13" ht="30.75" thickBot="1" x14ac:dyDescent="0.3">
      <c r="A18" s="28" t="s">
        <v>49</v>
      </c>
      <c r="B18" s="25"/>
      <c r="C18" s="25"/>
      <c r="D18" s="25"/>
      <c r="E18" s="25">
        <v>1</v>
      </c>
      <c r="F18" s="25"/>
      <c r="G18" s="25">
        <v>2</v>
      </c>
      <c r="H18" s="25"/>
      <c r="I18" s="25"/>
      <c r="J18" s="25"/>
      <c r="K18" s="25">
        <v>45</v>
      </c>
      <c r="L18" s="25"/>
      <c r="M18" s="20">
        <f t="shared" si="1"/>
        <v>48</v>
      </c>
    </row>
    <row r="19" spans="1:13" ht="30.75" thickBot="1" x14ac:dyDescent="0.3">
      <c r="A19" s="28" t="s">
        <v>50</v>
      </c>
      <c r="B19" s="25"/>
      <c r="C19" s="25"/>
      <c r="D19" s="25"/>
      <c r="E19" s="25">
        <v>2</v>
      </c>
      <c r="F19" s="25"/>
      <c r="G19" s="25"/>
      <c r="H19" s="25"/>
      <c r="I19" s="25"/>
      <c r="J19" s="25">
        <v>5</v>
      </c>
      <c r="K19" s="25">
        <v>30</v>
      </c>
      <c r="L19" s="25">
        <v>6</v>
      </c>
      <c r="M19" s="20">
        <f t="shared" ref="M19" si="2">SUM(B19:L19)</f>
        <v>43</v>
      </c>
    </row>
    <row r="20" spans="1:13" x14ac:dyDescent="0.25">
      <c r="A20" s="28"/>
      <c r="B20" s="29" t="s">
        <v>11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0"/>
    </row>
    <row r="21" spans="1:13" x14ac:dyDescent="0.25">
      <c r="A21" s="35" t="s">
        <v>21</v>
      </c>
      <c r="B21" s="36">
        <f t="shared" ref="B21:L21" si="3">SUM(B8:B20)</f>
        <v>53</v>
      </c>
      <c r="C21" s="37">
        <f t="shared" si="3"/>
        <v>51</v>
      </c>
      <c r="D21" s="37">
        <f t="shared" si="3"/>
        <v>62</v>
      </c>
      <c r="E21" s="37">
        <f t="shared" si="3"/>
        <v>83</v>
      </c>
      <c r="F21" s="37">
        <f t="shared" si="3"/>
        <v>30</v>
      </c>
      <c r="G21" s="37">
        <f t="shared" si="3"/>
        <v>54</v>
      </c>
      <c r="H21" s="37">
        <f t="shared" si="3"/>
        <v>58</v>
      </c>
      <c r="I21" s="37">
        <f t="shared" si="3"/>
        <v>64</v>
      </c>
      <c r="J21" s="37">
        <f t="shared" si="3"/>
        <v>159</v>
      </c>
      <c r="K21" s="37">
        <f t="shared" si="3"/>
        <v>77</v>
      </c>
      <c r="L21" s="37">
        <f t="shared" si="3"/>
        <v>75</v>
      </c>
      <c r="M21" s="38"/>
    </row>
  </sheetData>
  <mergeCells count="6">
    <mergeCell ref="B6:M6"/>
    <mergeCell ref="A1:M1"/>
    <mergeCell ref="A2:M2"/>
    <mergeCell ref="A3:M3"/>
    <mergeCell ref="A4:M4"/>
    <mergeCell ref="A5:M5"/>
  </mergeCells>
  <printOptions horizontalCentered="1"/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Standard 6 - Table 6.1</vt:lpstr>
      <vt:lpstr>TABLE 6.5a BOS</vt:lpstr>
      <vt:lpstr>TABLE 6.5b BS CIS Networking</vt:lpstr>
      <vt:lpstr>TABLE 6.5c BS CIS Programming</vt:lpstr>
      <vt:lpstr>'Standard 6 - Table 6.1'!Print_Area</vt:lpstr>
      <vt:lpstr>'TABLE 6.5a BOS'!Print_Area</vt:lpstr>
      <vt:lpstr>'TABLE 6.5b BS CIS Networking'!Print_Area</vt:lpstr>
      <vt:lpstr>'TABLE 6.5c BS CIS Programming'!Print_Area</vt:lpstr>
      <vt:lpstr>'Standard 6 - Table 6.1'!Print_Titles</vt:lpstr>
    </vt:vector>
  </TitlesOfParts>
  <Company>ACBSP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Hallerud</dc:creator>
  <cp:lastModifiedBy>Damson,Enoch E</cp:lastModifiedBy>
  <cp:lastPrinted>2020-02-12T00:04:36Z</cp:lastPrinted>
  <dcterms:created xsi:type="dcterms:W3CDTF">2013-09-25T17:58:11Z</dcterms:created>
  <dcterms:modified xsi:type="dcterms:W3CDTF">2020-02-12T00:05:17Z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